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2" sheetId="2" r:id="rId1"/>
    <sheet name="Sheet3" sheetId="3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AG7" i="2" l="1"/>
  <c r="AG8" i="2" s="1"/>
  <c r="AM18" i="2"/>
  <c r="AJ18" i="2" s="1"/>
  <c r="AM17" i="2"/>
  <c r="AJ17" i="2" s="1"/>
  <c r="AM16" i="2"/>
  <c r="AJ16" i="2" s="1"/>
  <c r="AM15" i="2"/>
  <c r="AJ15" i="2" s="1"/>
  <c r="AM14" i="2"/>
  <c r="AJ14" i="2" s="1"/>
  <c r="AD14" i="2"/>
  <c r="AM13" i="2"/>
  <c r="AJ13" i="2" s="1"/>
  <c r="AM12" i="2"/>
  <c r="AJ12" i="2" s="1"/>
  <c r="AM11" i="2"/>
  <c r="AJ11" i="2" s="1"/>
  <c r="AM10" i="2"/>
  <c r="AJ10" i="2" s="1"/>
  <c r="AM9" i="2"/>
  <c r="AJ9" i="2" s="1"/>
  <c r="AM8" i="2"/>
  <c r="AJ8" i="2" s="1"/>
  <c r="AM7" i="2"/>
  <c r="AJ7" i="2" s="1"/>
  <c r="AM6" i="2"/>
  <c r="AJ6" i="2" s="1"/>
  <c r="AM5" i="2"/>
  <c r="AJ5" i="2" s="1"/>
  <c r="AM4" i="2"/>
  <c r="AJ4" i="2" s="1"/>
  <c r="AM3" i="2"/>
  <c r="AJ3" i="2" s="1"/>
  <c r="B35" i="2" l="1"/>
  <c r="AM19" i="2"/>
  <c r="AJ19" i="2"/>
  <c r="AF17" i="2"/>
  <c r="B29" i="2" s="1"/>
  <c r="AG2" i="2" l="1"/>
  <c r="AO16" i="2" s="1"/>
  <c r="AQ16" i="2" s="1"/>
  <c r="AR16" i="2" s="1"/>
  <c r="AO5" i="2" l="1"/>
  <c r="AQ5" i="2" s="1"/>
  <c r="AR5" i="2" s="1"/>
  <c r="AO11" i="2"/>
  <c r="AQ11" i="2" s="1"/>
  <c r="AR11" i="2" s="1"/>
  <c r="AO3" i="2"/>
  <c r="AQ3" i="2" s="1"/>
  <c r="AR3" i="2" s="1"/>
  <c r="AO13" i="2"/>
  <c r="AQ13" i="2" s="1"/>
  <c r="AR13" i="2" s="1"/>
  <c r="AO8" i="2"/>
  <c r="AQ8" i="2" s="1"/>
  <c r="AR8" i="2" s="1"/>
  <c r="AO10" i="2"/>
  <c r="AQ10" i="2" s="1"/>
  <c r="AR10" i="2" s="1"/>
  <c r="AO14" i="2"/>
  <c r="AQ14" i="2" s="1"/>
  <c r="AR14" i="2" s="1"/>
  <c r="AO4" i="2"/>
  <c r="AQ4" i="2" s="1"/>
  <c r="AR4" i="2" s="1"/>
  <c r="AO12" i="2"/>
  <c r="AQ12" i="2" s="1"/>
  <c r="AR12" i="2" s="1"/>
  <c r="AO6" i="2"/>
  <c r="AQ6" i="2" s="1"/>
  <c r="AR6" i="2" s="1"/>
  <c r="AO7" i="2"/>
  <c r="AQ7" i="2" s="1"/>
  <c r="AR7" i="2" s="1"/>
  <c r="AO9" i="2"/>
  <c r="AQ9" i="2" s="1"/>
  <c r="AR9" i="2" s="1"/>
  <c r="AG4" i="2"/>
  <c r="B1" i="2" s="1"/>
  <c r="AO15" i="2"/>
  <c r="AQ15" i="2" s="1"/>
  <c r="AR15" i="2" s="1"/>
  <c r="AO17" i="2"/>
  <c r="AQ17" i="2" s="1"/>
  <c r="AR17" i="2" s="1"/>
  <c r="AO18" i="2"/>
  <c r="AQ18" i="2" s="1"/>
  <c r="AR18" i="2" s="1"/>
  <c r="E11" i="2"/>
  <c r="AR19" i="2" l="1"/>
  <c r="AO21" i="2" s="1"/>
  <c r="AO22" i="2" s="1"/>
  <c r="AG3" i="2" s="1"/>
  <c r="AH16" i="2" s="1"/>
  <c r="B6" i="2"/>
  <c r="AG14" i="2" l="1"/>
  <c r="AG16" i="2"/>
  <c r="AG15" i="2"/>
  <c r="AH15" i="2"/>
  <c r="AH14" i="2"/>
  <c r="E12" i="2"/>
  <c r="AF30" i="2" l="1"/>
  <c r="AF38" i="2" s="1"/>
  <c r="AG30" i="2"/>
  <c r="AF33" i="2" l="1"/>
</calcChain>
</file>

<file path=xl/sharedStrings.xml><?xml version="1.0" encoding="utf-8"?>
<sst xmlns="http://schemas.openxmlformats.org/spreadsheetml/2006/main" count="10" uniqueCount="10">
  <si>
    <t>percent</t>
  </si>
  <si>
    <t>min</t>
  </si>
  <si>
    <t>max</t>
  </si>
  <si>
    <t>variance</t>
  </si>
  <si>
    <t>Frequency</t>
  </si>
  <si>
    <t>Survey Proportion</t>
  </si>
  <si>
    <t>Mean</t>
  </si>
  <si>
    <t>Standard Deviation</t>
  </si>
  <si>
    <t>Solution</t>
  </si>
  <si>
    <t>Standard dev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</si>
</sst>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Border="1" applyAlignment="1">
      <alignment vertical="top" wrapText="1"/>
    </xf>
    <xf numFmtId="0" fontId="0" fillId="0" borderId="0" xfId="0" applyAlignment="1">
      <alignment horizontal="right" vertical="center"/>
    </xf>
    <xf numFmtId="0" fontId="0" fillId="0" borderId="0" xfId="0" applyBorder="1" applyAlignment="1"/>
    <xf numFmtId="0" fontId="0" fillId="0" borderId="0" xfId="0" applyBorder="1"/>
    <xf numFmtId="0" fontId="0" fillId="0" borderId="0" xfId="0" applyBorder="1" applyAlignment="1">
      <alignment horizontal="right"/>
    </xf>
    <xf numFmtId="164" fontId="0" fillId="0" borderId="0" xfId="0" applyNumberFormat="1"/>
    <xf numFmtId="0" fontId="1" fillId="0" borderId="0" xfId="0" applyFont="1" applyBorder="1" applyAlignment="1">
      <alignment horizontal="left" vertical="center" textRotation="90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/>
    <xf numFmtId="0" fontId="0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Survey Proportion</c:v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[1]Q35!$AL$6:$AL$21</c:f>
              <c:numCache>
                <c:formatCode>General</c:formatCode>
                <c:ptCount val="16"/>
                <c:pt idx="0">
                  <c:v>0.4</c:v>
                </c:pt>
                <c:pt idx="1">
                  <c:v>0.42499999999999999</c:v>
                </c:pt>
                <c:pt idx="2">
                  <c:v>0.45</c:v>
                </c:pt>
                <c:pt idx="3">
                  <c:v>0.47499999999999998</c:v>
                </c:pt>
                <c:pt idx="4">
                  <c:v>0.5</c:v>
                </c:pt>
                <c:pt idx="5">
                  <c:v>0.52500000000000002</c:v>
                </c:pt>
                <c:pt idx="6">
                  <c:v>0.55000000000000004</c:v>
                </c:pt>
                <c:pt idx="7">
                  <c:v>0.57499999999999996</c:v>
                </c:pt>
                <c:pt idx="8">
                  <c:v>0.6</c:v>
                </c:pt>
                <c:pt idx="9">
                  <c:v>0.625</c:v>
                </c:pt>
                <c:pt idx="10">
                  <c:v>0.65</c:v>
                </c:pt>
                <c:pt idx="11">
                  <c:v>0.67500000000000004</c:v>
                </c:pt>
                <c:pt idx="12">
                  <c:v>0.7</c:v>
                </c:pt>
                <c:pt idx="13">
                  <c:v>0.72499999999999998</c:v>
                </c:pt>
                <c:pt idx="14">
                  <c:v>0.75</c:v>
                </c:pt>
                <c:pt idx="15">
                  <c:v>0.77500000000000002</c:v>
                </c:pt>
              </c:numCache>
            </c:numRef>
          </c:cat>
          <c:val>
            <c:numRef>
              <c:f>[1]Q35!$AM$6:$AM$21</c:f>
              <c:numCache>
                <c:formatCode>General</c:formatCode>
                <c:ptCount val="16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17</c:v>
                </c:pt>
                <c:pt idx="6">
                  <c:v>23</c:v>
                </c:pt>
                <c:pt idx="7">
                  <c:v>22</c:v>
                </c:pt>
                <c:pt idx="8">
                  <c:v>15</c:v>
                </c:pt>
                <c:pt idx="9">
                  <c:v>19</c:v>
                </c:pt>
                <c:pt idx="10">
                  <c:v>19</c:v>
                </c:pt>
                <c:pt idx="11">
                  <c:v>12</c:v>
                </c:pt>
                <c:pt idx="12">
                  <c:v>14</c:v>
                </c:pt>
                <c:pt idx="13">
                  <c:v>7</c:v>
                </c:pt>
                <c:pt idx="14">
                  <c:v>2</c:v>
                </c:pt>
                <c:pt idx="15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00483840"/>
        <c:axId val="100485376"/>
      </c:barChart>
      <c:catAx>
        <c:axId val="10048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485376"/>
        <c:crosses val="autoZero"/>
        <c:auto val="1"/>
        <c:lblAlgn val="ctr"/>
        <c:lblOffset val="100"/>
        <c:tickLblSkip val="2"/>
        <c:noMultiLvlLbl val="0"/>
      </c:catAx>
      <c:valAx>
        <c:axId val="100485376"/>
        <c:scaling>
          <c:orientation val="minMax"/>
          <c:max val="28"/>
          <c:min val="0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crossAx val="100483840"/>
        <c:crosses val="autoZero"/>
        <c:crossBetween val="between"/>
        <c:majorUnit val="4"/>
        <c:minorUnit val="2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180976</xdr:colOff>
      <xdr:row>9</xdr:row>
      <xdr:rowOff>57149</xdr:rowOff>
    </xdr:from>
    <xdr:to>
      <xdr:col>18</xdr:col>
      <xdr:colOff>190500</xdr:colOff>
      <xdr:row>25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Algebra%202%20CC%20FR%20June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25"/>
      <sheetName val="Q27"/>
      <sheetName val="Q28"/>
      <sheetName val="Q29"/>
      <sheetName val="Q30"/>
      <sheetName val="Q31"/>
      <sheetName val="Q32"/>
      <sheetName val="Q33"/>
      <sheetName val="Q34"/>
      <sheetName val="Q35"/>
      <sheetName val="Q36"/>
      <sheetName val="Q37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L6">
            <v>0.4</v>
          </cell>
          <cell r="AM6">
            <v>3</v>
          </cell>
        </row>
        <row r="7">
          <cell r="AL7">
            <v>0.42499999999999999</v>
          </cell>
          <cell r="AM7">
            <v>2</v>
          </cell>
        </row>
        <row r="8">
          <cell r="AL8">
            <v>0.45</v>
          </cell>
          <cell r="AM8">
            <v>2</v>
          </cell>
        </row>
        <row r="9">
          <cell r="AL9">
            <v>0.47499999999999998</v>
          </cell>
          <cell r="AM9">
            <v>4</v>
          </cell>
        </row>
        <row r="10">
          <cell r="AL10">
            <v>0.5</v>
          </cell>
          <cell r="AM10">
            <v>4</v>
          </cell>
        </row>
        <row r="11">
          <cell r="AL11">
            <v>0.52500000000000002</v>
          </cell>
          <cell r="AM11">
            <v>17</v>
          </cell>
        </row>
        <row r="12">
          <cell r="AL12">
            <v>0.55000000000000004</v>
          </cell>
          <cell r="AM12">
            <v>23</v>
          </cell>
        </row>
        <row r="13">
          <cell r="AL13">
            <v>0.57499999999999996</v>
          </cell>
          <cell r="AM13">
            <v>22</v>
          </cell>
        </row>
        <row r="14">
          <cell r="AL14">
            <v>0.6</v>
          </cell>
          <cell r="AM14">
            <v>15</v>
          </cell>
        </row>
        <row r="15">
          <cell r="AL15">
            <v>0.625</v>
          </cell>
          <cell r="AM15">
            <v>19</v>
          </cell>
        </row>
        <row r="16">
          <cell r="AL16">
            <v>0.65</v>
          </cell>
          <cell r="AM16">
            <v>19</v>
          </cell>
        </row>
        <row r="17">
          <cell r="AL17">
            <v>0.67500000000000004</v>
          </cell>
          <cell r="AM17">
            <v>12</v>
          </cell>
        </row>
        <row r="18">
          <cell r="AL18">
            <v>0.7</v>
          </cell>
          <cell r="AM18">
            <v>14</v>
          </cell>
        </row>
        <row r="19">
          <cell r="AL19">
            <v>0.72499999999999998</v>
          </cell>
          <cell r="AM19">
            <v>7</v>
          </cell>
        </row>
        <row r="20">
          <cell r="AL20">
            <v>0.75</v>
          </cell>
          <cell r="AM20">
            <v>2</v>
          </cell>
        </row>
        <row r="21">
          <cell r="AL21">
            <v>0.77500000000000002</v>
          </cell>
          <cell r="AM21">
            <v>4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8"/>
  <sheetViews>
    <sheetView tabSelected="1" workbookViewId="0"/>
  </sheetViews>
  <sheetFormatPr defaultColWidth="4" defaultRowHeight="15" x14ac:dyDescent="0.25"/>
  <cols>
    <col min="1" max="1" width="4" style="9"/>
    <col min="2" max="2" width="17.28515625" style="9" customWidth="1"/>
    <col min="3" max="25" width="4" style="9"/>
    <col min="32" max="32" width="8.42578125" bestFit="1" customWidth="1"/>
    <col min="33" max="33" width="8.42578125" customWidth="1"/>
    <col min="34" max="34" width="8.42578125" bestFit="1" customWidth="1"/>
    <col min="38" max="38" width="6.42578125" customWidth="1"/>
    <col min="39" max="39" width="10.5703125" customWidth="1"/>
    <col min="41" max="41" width="7.140625" bestFit="1" customWidth="1"/>
    <col min="43" max="43" width="6.85546875" customWidth="1"/>
    <col min="44" max="44" width="7" customWidth="1"/>
  </cols>
  <sheetData>
    <row r="1" spans="2:44" x14ac:dyDescent="0.25">
      <c r="B1" s="1" t="str">
        <f ca="1">"Fifty-five students attending the prom were randomly selected to participate in a survey about the music choice at the prom. "&amp;AG4&amp;"% responded that a DJ would be preferred over a band. Members of the prom committee thought that the vote would have "&amp;AG7&amp;"% for the DJ and "&amp;AG8&amp;"% for the band."</f>
        <v>Fifty-five students attending the prom were randomly selected to participate in a survey about the music choice at the prom. 59% responded that a DJ would be preferred over a band. Members of the prom committee thought that the vote would have 40% for the DJ and 60% for the band.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8"/>
      <c r="AA1" s="2"/>
      <c r="AB1" s="7"/>
      <c r="AC1" s="2"/>
      <c r="AD1" s="2"/>
      <c r="AE1" s="2"/>
      <c r="AF1" s="2"/>
      <c r="AG1" s="2"/>
      <c r="AH1" s="2"/>
      <c r="AI1" s="2"/>
    </row>
    <row r="2" spans="2:44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8"/>
      <c r="AA2" s="2"/>
      <c r="AB2" s="7"/>
      <c r="AC2" s="2"/>
      <c r="AD2" s="2"/>
      <c r="AE2" s="2"/>
      <c r="AF2" s="3"/>
      <c r="AG2" s="4">
        <f ca="1">ROUND(AJ19/AM19,3)</f>
        <v>0.59099999999999997</v>
      </c>
      <c r="AH2" s="4"/>
      <c r="AI2" s="2"/>
    </row>
    <row r="3" spans="2:44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8"/>
      <c r="AA3" s="2"/>
      <c r="AB3" s="2"/>
      <c r="AC3" s="2"/>
      <c r="AD3" s="2"/>
      <c r="AE3" s="2"/>
      <c r="AF3" s="3"/>
      <c r="AG3" s="4">
        <f ca="1">ROUND(AO22,3)</f>
        <v>8.2000000000000003E-2</v>
      </c>
      <c r="AH3" s="2"/>
      <c r="AI3" s="2"/>
      <c r="AJ3">
        <f ca="1">AL3*AM3</f>
        <v>1.2000000000000002</v>
      </c>
      <c r="AL3">
        <v>0.4</v>
      </c>
      <c r="AM3">
        <f ca="1">RANDBETWEEN(1,3)</f>
        <v>3</v>
      </c>
      <c r="AO3" s="5">
        <f ca="1">AL3-AG$2</f>
        <v>-0.19099999999999995</v>
      </c>
      <c r="AP3" s="5"/>
      <c r="AQ3">
        <f ca="1">AO3^2</f>
        <v>3.6480999999999979E-2</v>
      </c>
      <c r="AR3">
        <f ca="1">AQ3*AM3</f>
        <v>0.10944299999999993</v>
      </c>
    </row>
    <row r="4" spans="2:44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8"/>
      <c r="AA4" s="8"/>
      <c r="AB4" s="2"/>
      <c r="AC4" s="2"/>
      <c r="AD4" s="2"/>
      <c r="AE4" s="2"/>
      <c r="AF4" s="2"/>
      <c r="AG4" s="2">
        <f ca="1">ROUND(AG2,2)*100</f>
        <v>59</v>
      </c>
      <c r="AH4" s="2" t="s">
        <v>0</v>
      </c>
      <c r="AI4" s="2"/>
      <c r="AJ4">
        <f t="shared" ref="AJ4:AJ18" ca="1" si="0">AL4*AM4</f>
        <v>1.2749999999999999</v>
      </c>
      <c r="AL4">
        <v>0.42499999999999999</v>
      </c>
      <c r="AM4">
        <f ca="1">RANDBETWEEN(1,5)</f>
        <v>3</v>
      </c>
      <c r="AO4" s="5">
        <f t="shared" ref="AO4:AO18" ca="1" si="1">AL4-AG$2</f>
        <v>-0.16599999999999998</v>
      </c>
      <c r="AP4" s="5"/>
      <c r="AQ4">
        <f t="shared" ref="AQ4:AQ18" ca="1" si="2">AO4^2</f>
        <v>2.7555999999999994E-2</v>
      </c>
      <c r="AR4">
        <f t="shared" ref="AR4:AR18" ca="1" si="3">AQ4*AM4</f>
        <v>8.2667999999999978E-2</v>
      </c>
    </row>
    <row r="5" spans="2:44" x14ac:dyDescent="0.25"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AA5" s="8"/>
      <c r="AB5" s="2"/>
      <c r="AC5" s="2"/>
      <c r="AD5" s="2"/>
      <c r="AE5" s="2"/>
      <c r="AF5" s="2"/>
      <c r="AG5" s="2"/>
      <c r="AH5" s="2"/>
      <c r="AI5" s="2"/>
      <c r="AJ5">
        <f t="shared" ca="1" si="0"/>
        <v>1.35</v>
      </c>
      <c r="AL5">
        <v>0.45</v>
      </c>
      <c r="AM5">
        <f ca="1">RANDBETWEEN(1,5)</f>
        <v>3</v>
      </c>
      <c r="AO5" s="5">
        <f t="shared" ca="1" si="1"/>
        <v>-0.14099999999999996</v>
      </c>
      <c r="AP5" s="5"/>
      <c r="AQ5">
        <f t="shared" ca="1" si="2"/>
        <v>1.9880999999999989E-2</v>
      </c>
      <c r="AR5">
        <f t="shared" ca="1" si="3"/>
        <v>5.9642999999999967E-2</v>
      </c>
    </row>
    <row r="6" spans="2:44" x14ac:dyDescent="0.25">
      <c r="B6" s="1" t="str">
        <f ca="1">"A simulation was run "&amp;AM19&amp;" times, each of sample size 55, based on the premise that "&amp;AG4&amp;"% of the students would prefer a DJ. The approximate normal simulation results are shown below. "</f>
        <v xml:space="preserve">A simulation was run 154 times, each of sample size 55, based on the premise that 59% of the students would prefer a DJ. The approximate normal simulation results are shown below. 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AA6" s="10"/>
      <c r="AB6" s="4"/>
      <c r="AD6" s="2"/>
      <c r="AE6" s="2"/>
      <c r="AF6" s="2"/>
      <c r="AH6" s="2"/>
      <c r="AI6" s="2"/>
      <c r="AJ6">
        <f t="shared" ca="1" si="0"/>
        <v>1.9</v>
      </c>
      <c r="AL6">
        <v>0.47499999999999998</v>
      </c>
      <c r="AM6">
        <f ca="1">RANDBETWEEN(3,10)</f>
        <v>4</v>
      </c>
      <c r="AO6" s="5">
        <f t="shared" ca="1" si="1"/>
        <v>-0.11599999999999999</v>
      </c>
      <c r="AP6" s="5"/>
      <c r="AQ6">
        <f t="shared" ca="1" si="2"/>
        <v>1.3455999999999997E-2</v>
      </c>
      <c r="AR6">
        <f t="shared" ca="1" si="3"/>
        <v>5.382399999999999E-2</v>
      </c>
    </row>
    <row r="7" spans="2:44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AA7" s="8"/>
      <c r="AG7">
        <f ca="1">RANDBETWEEN(4,5)*10</f>
        <v>40</v>
      </c>
      <c r="AJ7">
        <f t="shared" ca="1" si="0"/>
        <v>3</v>
      </c>
      <c r="AL7">
        <v>0.5</v>
      </c>
      <c r="AM7">
        <f ca="1">RANDBETWEEN(3,10)</f>
        <v>6</v>
      </c>
      <c r="AO7" s="5">
        <f t="shared" ca="1" si="1"/>
        <v>-9.099999999999997E-2</v>
      </c>
      <c r="AP7" s="5"/>
      <c r="AQ7">
        <f t="shared" ca="1" si="2"/>
        <v>8.280999999999995E-3</v>
      </c>
      <c r="AR7">
        <f t="shared" ca="1" si="3"/>
        <v>4.9685999999999966E-2</v>
      </c>
    </row>
    <row r="8" spans="2:44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AG8">
        <f ca="1">100-AG7</f>
        <v>60</v>
      </c>
      <c r="AJ8">
        <f t="shared" ca="1" si="0"/>
        <v>12.600000000000001</v>
      </c>
      <c r="AL8">
        <v>0.52500000000000002</v>
      </c>
      <c r="AM8">
        <f ca="1">RANDBETWEEN(15,25)</f>
        <v>24</v>
      </c>
      <c r="AO8" s="5">
        <f t="shared" ca="1" si="1"/>
        <v>-6.5999999999999948E-2</v>
      </c>
      <c r="AP8" s="5"/>
      <c r="AQ8">
        <f t="shared" ca="1" si="2"/>
        <v>4.3559999999999927E-3</v>
      </c>
      <c r="AR8">
        <f t="shared" ca="1" si="3"/>
        <v>0.10454399999999983</v>
      </c>
    </row>
    <row r="9" spans="2:44" x14ac:dyDescent="0.25"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AB9" s="11"/>
      <c r="AJ9">
        <f t="shared" ca="1" si="0"/>
        <v>11</v>
      </c>
      <c r="AL9">
        <v>0.55000000000000004</v>
      </c>
      <c r="AM9">
        <f ca="1">RANDBETWEEN(15,25)</f>
        <v>20</v>
      </c>
      <c r="AO9" s="5">
        <f t="shared" ca="1" si="1"/>
        <v>-4.0999999999999925E-2</v>
      </c>
      <c r="AP9" s="5"/>
      <c r="AQ9">
        <f t="shared" ca="1" si="2"/>
        <v>1.6809999999999939E-3</v>
      </c>
      <c r="AR9">
        <f t="shared" ca="1" si="3"/>
        <v>3.3619999999999879E-2</v>
      </c>
    </row>
    <row r="10" spans="2:44" x14ac:dyDescent="0.25"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AJ10">
        <f t="shared" ca="1" si="0"/>
        <v>8.625</v>
      </c>
      <c r="AL10">
        <v>0.57499999999999996</v>
      </c>
      <c r="AM10">
        <f ca="1">RANDBETWEEN(15,25)</f>
        <v>15</v>
      </c>
      <c r="AO10" s="5">
        <f t="shared" ca="1" si="1"/>
        <v>-1.6000000000000014E-2</v>
      </c>
      <c r="AP10" s="5"/>
      <c r="AQ10">
        <f t="shared" ca="1" si="2"/>
        <v>2.5600000000000048E-4</v>
      </c>
      <c r="AR10">
        <f t="shared" ca="1" si="3"/>
        <v>3.840000000000007E-3</v>
      </c>
    </row>
    <row r="11" spans="2:44" x14ac:dyDescent="0.25">
      <c r="B11" s="9" t="s">
        <v>6</v>
      </c>
      <c r="E11" s="9" t="str">
        <f ca="1">AF2&amp;AG2</f>
        <v>0.591</v>
      </c>
      <c r="AJ11">
        <f t="shared" ca="1" si="0"/>
        <v>10.799999999999999</v>
      </c>
      <c r="AL11">
        <v>0.6</v>
      </c>
      <c r="AM11">
        <f ca="1">RANDBETWEEN(13,22)</f>
        <v>18</v>
      </c>
      <c r="AO11" s="5">
        <f t="shared" ca="1" si="1"/>
        <v>9.000000000000008E-3</v>
      </c>
      <c r="AP11" s="5"/>
      <c r="AQ11">
        <f t="shared" ca="1" si="2"/>
        <v>8.1000000000000139E-5</v>
      </c>
      <c r="AR11">
        <f t="shared" ca="1" si="3"/>
        <v>1.4580000000000025E-3</v>
      </c>
    </row>
    <row r="12" spans="2:44" x14ac:dyDescent="0.25">
      <c r="B12" s="9" t="s">
        <v>7</v>
      </c>
      <c r="E12" s="9" t="str">
        <f ca="1">AF3&amp;AG3</f>
        <v>0.082</v>
      </c>
      <c r="AJ12">
        <f t="shared" ca="1" si="0"/>
        <v>8.75</v>
      </c>
      <c r="AL12">
        <v>0.625</v>
      </c>
      <c r="AM12">
        <f ca="1">RANDBETWEEN(14,20)</f>
        <v>14</v>
      </c>
      <c r="AO12" s="5">
        <f t="shared" ca="1" si="1"/>
        <v>3.400000000000003E-2</v>
      </c>
      <c r="AP12" s="5"/>
      <c r="AQ12">
        <f t="shared" ca="1" si="2"/>
        <v>1.1560000000000021E-3</v>
      </c>
      <c r="AR12">
        <f t="shared" ca="1" si="3"/>
        <v>1.6184000000000028E-2</v>
      </c>
    </row>
    <row r="13" spans="2:44" x14ac:dyDescent="0.25">
      <c r="AG13" t="s">
        <v>1</v>
      </c>
      <c r="AH13" t="s">
        <v>2</v>
      </c>
      <c r="AJ13">
        <f t="shared" ca="1" si="0"/>
        <v>8.4500000000000011</v>
      </c>
      <c r="AL13">
        <v>0.65</v>
      </c>
      <c r="AM13">
        <f ca="1">RANDBETWEEN(10,20)</f>
        <v>13</v>
      </c>
      <c r="AO13" s="5">
        <f t="shared" ca="1" si="1"/>
        <v>5.9000000000000052E-2</v>
      </c>
      <c r="AP13" s="5"/>
      <c r="AQ13">
        <f t="shared" ca="1" si="2"/>
        <v>3.4810000000000062E-3</v>
      </c>
      <c r="AR13">
        <f t="shared" ca="1" si="3"/>
        <v>4.5253000000000078E-2</v>
      </c>
    </row>
    <row r="14" spans="2:44" x14ac:dyDescent="0.25">
      <c r="AD14">
        <f ca="1">RANDBETWEEN(1,3)</f>
        <v>2</v>
      </c>
      <c r="AE14">
        <v>1</v>
      </c>
      <c r="AF14">
        <v>68</v>
      </c>
      <c r="AG14">
        <f ca="1">AG2-AG3</f>
        <v>0.50900000000000001</v>
      </c>
      <c r="AH14">
        <f ca="1">AG2+AG3</f>
        <v>0.67299999999999993</v>
      </c>
      <c r="AJ14">
        <f t="shared" ca="1" si="0"/>
        <v>5.4</v>
      </c>
      <c r="AL14">
        <v>0.67500000000000004</v>
      </c>
      <c r="AM14">
        <f ca="1">RANDBETWEEN(5,12)</f>
        <v>8</v>
      </c>
      <c r="AO14" s="5">
        <f t="shared" ca="1" si="1"/>
        <v>8.4000000000000075E-2</v>
      </c>
      <c r="AP14" s="5"/>
      <c r="AQ14">
        <f t="shared" ca="1" si="2"/>
        <v>7.0560000000000128E-3</v>
      </c>
      <c r="AR14">
        <f t="shared" ca="1" si="3"/>
        <v>5.6448000000000102E-2</v>
      </c>
    </row>
    <row r="15" spans="2:44" x14ac:dyDescent="0.25">
      <c r="C15" s="12" t="s">
        <v>4</v>
      </c>
      <c r="AE15">
        <v>2</v>
      </c>
      <c r="AF15">
        <v>95</v>
      </c>
      <c r="AG15">
        <f ca="1">AG2-2*AG3</f>
        <v>0.42699999999999994</v>
      </c>
      <c r="AH15">
        <f ca="1">AG2+2*AG3</f>
        <v>0.755</v>
      </c>
      <c r="AJ15">
        <f t="shared" ca="1" si="0"/>
        <v>8.3999999999999986</v>
      </c>
      <c r="AL15">
        <v>0.7</v>
      </c>
      <c r="AM15">
        <f ca="1">RANDBETWEEN(8,15)</f>
        <v>12</v>
      </c>
      <c r="AO15" s="5">
        <f t="shared" ca="1" si="1"/>
        <v>0.10899999999999999</v>
      </c>
      <c r="AP15" s="5"/>
      <c r="AQ15">
        <f t="shared" ca="1" si="2"/>
        <v>1.1880999999999997E-2</v>
      </c>
      <c r="AR15">
        <f t="shared" ca="1" si="3"/>
        <v>0.14257199999999998</v>
      </c>
    </row>
    <row r="16" spans="2:44" x14ac:dyDescent="0.25">
      <c r="C16" s="12"/>
      <c r="AE16">
        <v>3</v>
      </c>
      <c r="AF16">
        <v>98.7</v>
      </c>
      <c r="AG16">
        <f ca="1">AG2-3*AG3</f>
        <v>0.34499999999999997</v>
      </c>
      <c r="AH16">
        <f ca="1">AG2+3*AG3</f>
        <v>0.83699999999999997</v>
      </c>
      <c r="AJ16">
        <f t="shared" ca="1" si="0"/>
        <v>2.9</v>
      </c>
      <c r="AL16">
        <v>0.72499999999999998</v>
      </c>
      <c r="AM16">
        <f ca="1">RANDBETWEEN(2,8)</f>
        <v>4</v>
      </c>
      <c r="AO16" s="5">
        <f t="shared" ca="1" si="1"/>
        <v>0.13400000000000001</v>
      </c>
      <c r="AP16" s="5"/>
      <c r="AQ16">
        <f t="shared" ca="1" si="2"/>
        <v>1.7956000000000003E-2</v>
      </c>
      <c r="AR16">
        <f t="shared" ca="1" si="3"/>
        <v>7.1824000000000013E-2</v>
      </c>
    </row>
    <row r="17" spans="2:44" x14ac:dyDescent="0.25">
      <c r="C17" s="12"/>
      <c r="AE17" s="3"/>
      <c r="AF17">
        <f ca="1">LOOKUP(AD14,AE14:AE16,AF14:AF16)</f>
        <v>95</v>
      </c>
      <c r="AJ17">
        <f t="shared" ca="1" si="0"/>
        <v>3</v>
      </c>
      <c r="AL17">
        <v>0.75</v>
      </c>
      <c r="AM17">
        <f ca="1">RANDBETWEEN(1,10)</f>
        <v>4</v>
      </c>
      <c r="AO17" s="5">
        <f t="shared" ca="1" si="1"/>
        <v>0.15900000000000003</v>
      </c>
      <c r="AP17" s="5"/>
      <c r="AQ17">
        <f t="shared" ca="1" si="2"/>
        <v>2.5281000000000008E-2</v>
      </c>
      <c r="AR17">
        <f t="shared" ca="1" si="3"/>
        <v>0.10112400000000003</v>
      </c>
    </row>
    <row r="18" spans="2:44" x14ac:dyDescent="0.25">
      <c r="C18" s="12"/>
      <c r="AJ18">
        <f t="shared" ca="1" si="0"/>
        <v>2.3250000000000002</v>
      </c>
      <c r="AL18">
        <v>0.77500000000000002</v>
      </c>
      <c r="AM18">
        <f ca="1">RANDBETWEEN(1,5)</f>
        <v>3</v>
      </c>
      <c r="AO18" s="5">
        <f t="shared" ca="1" si="1"/>
        <v>0.18400000000000005</v>
      </c>
      <c r="AP18" s="5"/>
      <c r="AQ18">
        <f t="shared" ca="1" si="2"/>
        <v>3.3856000000000018E-2</v>
      </c>
      <c r="AR18">
        <f t="shared" ca="1" si="3"/>
        <v>0.10156800000000005</v>
      </c>
    </row>
    <row r="19" spans="2:44" x14ac:dyDescent="0.25">
      <c r="C19" s="12"/>
      <c r="AJ19">
        <f ca="1">SUM(AJ3:AJ18)</f>
        <v>90.975000000000009</v>
      </c>
      <c r="AM19">
        <f ca="1">SUM(AM3:AM18)</f>
        <v>154</v>
      </c>
      <c r="AR19">
        <f ca="1">SUM(AR3:AR18)</f>
        <v>1.0336989999999997</v>
      </c>
    </row>
    <row r="21" spans="2:44" x14ac:dyDescent="0.25">
      <c r="AM21" t="s">
        <v>3</v>
      </c>
      <c r="AO21" s="5">
        <f ca="1">AR19/(AM19-1)</f>
        <v>6.7562026143790834E-3</v>
      </c>
      <c r="AP21" s="5"/>
    </row>
    <row r="22" spans="2:44" x14ac:dyDescent="0.25">
      <c r="AM22" t="s">
        <v>9</v>
      </c>
      <c r="AO22">
        <f ca="1">SQRT(AO21)</f>
        <v>8.2196122867073743E-2</v>
      </c>
    </row>
    <row r="26" spans="2:44" x14ac:dyDescent="0.25">
      <c r="I26" s="13" t="s">
        <v>5</v>
      </c>
      <c r="J26" s="13"/>
      <c r="K26" s="13"/>
      <c r="L26" s="13"/>
      <c r="M26" s="13"/>
      <c r="N26" s="13"/>
    </row>
    <row r="28" spans="2:44" x14ac:dyDescent="0.25">
      <c r="AF28" s="15" t="s">
        <v>8</v>
      </c>
      <c r="AG28" s="15"/>
    </row>
    <row r="29" spans="2:44" x14ac:dyDescent="0.25">
      <c r="B29" s="6" t="str">
        <f ca="1">"Using the results of the simulation, determine a plausible interval containing the middle "&amp;AF17&amp;"% of the data. Round all values to the nearest hundredth. "</f>
        <v xml:space="preserve">Using the results of the simulation, determine a plausible interval containing the middle 95% of the data. Round all values to the nearest hundredth. 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AF29" s="15"/>
      <c r="AG29" s="15"/>
    </row>
    <row r="30" spans="2:44" x14ac:dyDescent="0.2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AE30" s="9"/>
      <c r="AF30" s="9">
        <f ca="1">LOOKUP(AD14,AE14:AE16,AG14:AG16)</f>
        <v>0.42699999999999994</v>
      </c>
      <c r="AG30" s="9">
        <f ca="1">LOOKUP(AD14,AE14:AE16,AH14:AH16)</f>
        <v>0.755</v>
      </c>
      <c r="AH30" s="9"/>
      <c r="AI30" s="9"/>
    </row>
    <row r="31" spans="2:44" x14ac:dyDescent="0.2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AE31" s="9"/>
      <c r="AG31" s="14"/>
      <c r="AH31" s="14"/>
      <c r="AI31" s="14"/>
    </row>
    <row r="32" spans="2:44" x14ac:dyDescent="0.25">
      <c r="AE32" s="9"/>
      <c r="AF32" s="9"/>
      <c r="AG32" s="9"/>
      <c r="AH32" s="9"/>
      <c r="AI32" s="9"/>
    </row>
    <row r="33" spans="2:35" x14ac:dyDescent="0.25">
      <c r="AE33" s="9"/>
      <c r="AF33" s="16" t="str">
        <f ca="1">"interval is from "&amp;AF30&amp;" to "&amp;AG30</f>
        <v>interval is from 0.427 to 0.755</v>
      </c>
      <c r="AG33" s="9"/>
      <c r="AH33" s="9"/>
      <c r="AI33" s="9"/>
    </row>
    <row r="34" spans="2:35" x14ac:dyDescent="0.25">
      <c r="AE34" s="9"/>
      <c r="AF34" s="9"/>
      <c r="AG34" s="9"/>
      <c r="AH34" s="9"/>
      <c r="AI34" s="9"/>
    </row>
    <row r="35" spans="2:35" x14ac:dyDescent="0.25">
      <c r="B35" s="1" t="str">
        <f ca="1">"Members of the prom committee are concerned that a vote of all students attending the prom may produce a "&amp;AG7&amp;"% – "&amp;AG8&amp;"% split. Explain whether or not the statistical evidence will support this concern."</f>
        <v>Members of the prom committee are concerned that a vote of all students attending the prom may produce a 40% – 60% split. Explain whether or not the statistical evidence will support this concern.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AE35" s="9"/>
      <c r="AF35" s="9"/>
      <c r="AG35" s="9"/>
      <c r="AH35" s="9"/>
      <c r="AI35" s="9"/>
    </row>
    <row r="36" spans="2:35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AE36" s="9"/>
      <c r="AF36" s="9"/>
      <c r="AG36" s="9"/>
      <c r="AH36" s="9"/>
      <c r="AI36" s="9"/>
    </row>
    <row r="37" spans="2:35" x14ac:dyDescent="0.25">
      <c r="AE37" s="9"/>
      <c r="AF37" s="9"/>
      <c r="AG37" s="9"/>
      <c r="AH37" s="9"/>
      <c r="AI37" s="9"/>
    </row>
    <row r="38" spans="2:35" x14ac:dyDescent="0.25">
      <c r="AE38" s="9"/>
      <c r="AF38" s="16" t="str">
        <f ca="1">IF(100*AF30&gt;AG7,"Evidence does not support", "Evidence supports")</f>
        <v>Evidence does not support</v>
      </c>
      <c r="AG38" s="9"/>
      <c r="AH38" s="9"/>
      <c r="AI38" s="9"/>
    </row>
  </sheetData>
  <mergeCells count="24">
    <mergeCell ref="I26:N26"/>
    <mergeCell ref="B29:X31"/>
    <mergeCell ref="B35:X36"/>
    <mergeCell ref="AF28:AG29"/>
    <mergeCell ref="C15:C19"/>
    <mergeCell ref="AO15:AP15"/>
    <mergeCell ref="AO16:AP16"/>
    <mergeCell ref="AO17:AP17"/>
    <mergeCell ref="AO18:AP18"/>
    <mergeCell ref="AO21:AP21"/>
    <mergeCell ref="AO9:AP9"/>
    <mergeCell ref="AO10:AP10"/>
    <mergeCell ref="AO11:AP11"/>
    <mergeCell ref="AO12:AP12"/>
    <mergeCell ref="AO13:AP13"/>
    <mergeCell ref="AO14:AP14"/>
    <mergeCell ref="B1:X4"/>
    <mergeCell ref="AO3:AP3"/>
    <mergeCell ref="AO4:AP4"/>
    <mergeCell ref="AO5:AP5"/>
    <mergeCell ref="B6:X8"/>
    <mergeCell ref="AO6:AP6"/>
    <mergeCell ref="AO7:AP7"/>
    <mergeCell ref="AO8:AP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New York City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Salvatore Fabio Catalano</dc:creator>
  <cp:lastModifiedBy>Salvatore Fabio Catalano</cp:lastModifiedBy>
  <dcterms:created xsi:type="dcterms:W3CDTF">2018-01-11T15:16:26Z</dcterms:created>
  <dcterms:modified xsi:type="dcterms:W3CDTF">2018-01-11T16:33:55Z</dcterms:modified>
</cp:coreProperties>
</file>